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80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Wright</author>
    <author>David</author>
  </authors>
  <commentList>
    <comment ref="C9" authorId="0">
      <text>
        <r>
          <rPr>
            <b/>
            <sz val="10"/>
            <rFont val="Tahoma"/>
            <family val="2"/>
          </rPr>
          <t>Enter the Interest Rate charged on the debt.</t>
        </r>
        <r>
          <rPr>
            <sz val="10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0"/>
            <rFont val="Tahoma"/>
            <family val="2"/>
          </rPr>
          <t>Enter the amount you pay off the debt each month.</t>
        </r>
      </text>
    </comment>
    <comment ref="C14" authorId="0">
      <text>
        <r>
          <rPr>
            <b/>
            <sz val="10"/>
            <rFont val="Tahoma"/>
            <family val="2"/>
          </rPr>
          <t>The number of months it will take to pay off the debt based on the above information.</t>
        </r>
      </text>
    </comment>
    <comment ref="C16" authorId="0">
      <text>
        <r>
          <rPr>
            <b/>
            <sz val="10"/>
            <rFont val="Tahoma"/>
            <family val="2"/>
          </rPr>
          <t>The amount of interest you will pay during the life of the debt based on the information above.</t>
        </r>
        <r>
          <rPr>
            <sz val="10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0"/>
            <rFont val="Tahoma"/>
            <family val="2"/>
          </rPr>
          <t>Enter the amount of the debt you want to pay down.</t>
        </r>
      </text>
    </comment>
    <comment ref="A1" authorId="1">
      <text>
        <r>
          <rPr>
            <b/>
            <sz val="9"/>
            <rFont val="Tahoma"/>
            <family val="0"/>
          </rPr>
          <t>No warranty is made as to the accuracy, reliability or performance of this spreadsheet and it should not be relied upon to make financial decisions.</t>
        </r>
        <r>
          <rPr>
            <sz val="9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10"/>
            <rFont val="Tahoma"/>
            <family val="2"/>
          </rPr>
          <t>The reduced amount you could possibly pay off the debt each month if you were to adhere to the original payout date.</t>
        </r>
      </text>
    </comment>
    <comment ref="I9" authorId="0">
      <text>
        <r>
          <rPr>
            <b/>
            <sz val="10"/>
            <rFont val="Tahoma"/>
            <family val="2"/>
          </rPr>
          <t>The amount of interest you will pay during the life of the reduced debt if repaid by the original payout date.</t>
        </r>
      </text>
    </comment>
    <comment ref="I18" authorId="0">
      <text>
        <r>
          <rPr>
            <b/>
            <sz val="10"/>
            <rFont val="Tahoma"/>
            <family val="2"/>
          </rPr>
          <t>The number of months it will take to pay off the debt based on the above information.</t>
        </r>
      </text>
    </comment>
    <comment ref="I22" authorId="0">
      <text>
        <r>
          <rPr>
            <b/>
            <sz val="10"/>
            <rFont val="Tahoma"/>
            <family val="2"/>
          </rPr>
          <t>The amount of interest you will pay during the life of the reduced debt based on  keeping the original repayments.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>The interest you would save if you went ahead with the sale and reduced the repayments as above.</t>
        </r>
      </text>
    </comment>
    <comment ref="I13" authorId="0">
      <text>
        <r>
          <rPr>
            <b/>
            <sz val="10"/>
            <rFont val="Tahoma"/>
            <family val="2"/>
          </rPr>
          <t xml:space="preserve">The overall gain or </t>
        </r>
        <r>
          <rPr>
            <b/>
            <sz val="10"/>
            <color indexed="10"/>
            <rFont val="Tahoma"/>
            <family val="2"/>
          </rPr>
          <t>loss</t>
        </r>
        <r>
          <rPr>
            <b/>
            <sz val="10"/>
            <rFont val="Tahoma"/>
            <family val="2"/>
          </rPr>
          <t xml:space="preserve"> to you when you take both the loss on the sale and the savings on loan into consideration.
(</t>
        </r>
        <r>
          <rPr>
            <b/>
            <sz val="10"/>
            <color indexed="10"/>
            <rFont val="Tahoma"/>
            <family val="2"/>
          </rPr>
          <t>Red</t>
        </r>
        <r>
          <rPr>
            <b/>
            <sz val="10"/>
            <rFont val="Tahoma"/>
            <family val="2"/>
          </rPr>
          <t xml:space="preserve"> if it is a loss).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The overall gain or </t>
        </r>
        <r>
          <rPr>
            <b/>
            <sz val="10"/>
            <color indexed="10"/>
            <rFont val="Tahoma"/>
            <family val="2"/>
          </rPr>
          <t>loss</t>
        </r>
        <r>
          <rPr>
            <b/>
            <sz val="10"/>
            <rFont val="Tahoma"/>
            <family val="2"/>
          </rPr>
          <t xml:space="preserve"> to you when you take both the loss on the sale and the savings on loan into consideration.
(</t>
        </r>
        <r>
          <rPr>
            <b/>
            <sz val="10"/>
            <color indexed="10"/>
            <rFont val="Tahoma"/>
            <family val="2"/>
          </rPr>
          <t>Red</t>
        </r>
        <r>
          <rPr>
            <b/>
            <sz val="10"/>
            <rFont val="Tahoma"/>
            <family val="2"/>
          </rPr>
          <t xml:space="preserve"> if it is a loss).</t>
        </r>
      </text>
    </comment>
    <comment ref="C19" authorId="1">
      <text>
        <r>
          <rPr>
            <b/>
            <sz val="9"/>
            <rFont val="Tahoma"/>
            <family val="0"/>
          </rPr>
          <t>How much did you pay for the item(s) you are selling?</t>
        </r>
        <r>
          <rPr>
            <sz val="9"/>
            <rFont val="Tahoma"/>
            <family val="0"/>
          </rPr>
          <t xml:space="preserve">
</t>
        </r>
      </text>
    </comment>
    <comment ref="C21" authorId="1">
      <text>
        <r>
          <rPr>
            <b/>
            <sz val="9"/>
            <rFont val="Tahoma"/>
            <family val="0"/>
          </rPr>
          <t>How much will you sell the item(s) for?</t>
        </r>
        <r>
          <rPr>
            <sz val="9"/>
            <rFont val="Tahoma"/>
            <family val="0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0"/>
          </rPr>
          <t>The amount you would lose based solely on the difference between the cost and what you sold the item(s) for.</t>
        </r>
        <r>
          <rPr>
            <sz val="9"/>
            <rFont val="Tahoma"/>
            <family val="0"/>
          </rPr>
          <t xml:space="preserve">
</t>
        </r>
      </text>
    </comment>
    <comment ref="I24" authorId="1">
      <text>
        <r>
          <rPr>
            <b/>
            <sz val="9"/>
            <rFont val="Tahoma"/>
            <family val="0"/>
          </rPr>
          <t>The interest you would save if you went ahead with the sale and maintained the original repayments.</t>
        </r>
      </text>
    </comment>
    <comment ref="I20" authorId="1">
      <text>
        <r>
          <rPr>
            <b/>
            <sz val="9"/>
            <rFont val="Tahoma"/>
            <family val="0"/>
          </rPr>
          <t>The number of months you would not have to make loan repayments if you went ahead with the sale but kept the original repayments.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2"/>
          </rPr>
          <t>The amount you would still owe after paying the sale proceeds off the debt.</t>
        </r>
      </text>
    </comment>
  </commentList>
</comments>
</file>

<file path=xl/sharedStrings.xml><?xml version="1.0" encoding="utf-8"?>
<sst xmlns="http://schemas.openxmlformats.org/spreadsheetml/2006/main" count="38" uniqueCount="29">
  <si>
    <t>Disclaimer</t>
  </si>
  <si>
    <t>Months to Repay Debt</t>
  </si>
  <si>
    <t>Interest You Will Pay</t>
  </si>
  <si>
    <t>The Debt You Wish To Repay</t>
  </si>
  <si>
    <t>Loan Repayment Facts</t>
  </si>
  <si>
    <t>Reduced Debt</t>
  </si>
  <si>
    <t>Enter the Interest Rate</t>
  </si>
  <si>
    <t>Enter the Monthly Payments</t>
  </si>
  <si>
    <t>Enter Original Cost</t>
  </si>
  <si>
    <t>Apparent Loss</t>
  </si>
  <si>
    <r>
      <t xml:space="preserve">Overall </t>
    </r>
    <r>
      <rPr>
        <b/>
        <sz val="10"/>
        <color indexed="10"/>
        <rFont val="Arial"/>
        <family val="2"/>
      </rPr>
      <t>Loss</t>
    </r>
    <r>
      <rPr>
        <b/>
        <sz val="10"/>
        <color indexed="8"/>
        <rFont val="Arial"/>
        <family val="2"/>
      </rPr>
      <t xml:space="preserve"> or Gain</t>
    </r>
  </si>
  <si>
    <t>Enter the Debt</t>
  </si>
  <si>
    <t>If you maintain previous repayments</t>
  </si>
  <si>
    <t>If you choose to reduce repayments</t>
  </si>
  <si>
    <t>Interest You Would Pay</t>
  </si>
  <si>
    <t>Interest You Would Save</t>
  </si>
  <si>
    <t>New Amount Owing</t>
  </si>
  <si>
    <t>Months Saved</t>
  </si>
  <si>
    <t>Input</t>
  </si>
  <si>
    <t>Results</t>
  </si>
  <si>
    <t>Fill in only the white boxes.</t>
  </si>
  <si>
    <t>Value of Item(s) to be Sold</t>
  </si>
  <si>
    <t xml:space="preserve">Sale Proceeds </t>
  </si>
  <si>
    <t>Sale Proceeds Used</t>
  </si>
  <si>
    <t>to Purchase Cheaper Alternative</t>
  </si>
  <si>
    <t>Reduced Monthly Payments</t>
  </si>
  <si>
    <t>Good Idea to Sell Item(s)?</t>
  </si>
  <si>
    <t>&lt;</t>
  </si>
  <si>
    <t>&lt; Optional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</si>
</sst>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%"/>
    <numFmt numFmtId="172" formatCode="0.00000"/>
    <numFmt numFmtId="173" formatCode="0.0000"/>
    <numFmt numFmtId="174" formatCode="0.000"/>
    <numFmt numFmtId="175" formatCode="[$-C09]dddd\,\ d\ mmmm\ yyyy"/>
    <numFmt numFmtId="176" formatCode="0.00000000"/>
    <numFmt numFmtId="177" formatCode="0.0000000"/>
    <numFmt numFmtId="178" formatCode="0.000000"/>
    <numFmt numFmtId="179" formatCode="_-* #,##0.0_-;\-* #,##0.0_-;_-* &quot;-&quot;?_-;_-@_-"/>
    <numFmt numFmtId="180" formatCode="&quot;$&quot;#,##0"/>
    <numFmt numFmtId="181" formatCode="&quot;$&quot;#,##0.00"/>
    <numFmt numFmtId="182" formatCode="#,##0_ ;[Red]\-#,##0\ 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.75"/>
      <name val="Arial"/>
      <family val="0"/>
    </font>
    <font>
      <sz val="1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8" fontId="5" fillId="3" borderId="4" xfId="17" applyNumberFormat="1" applyFont="1" applyFill="1" applyBorder="1" applyAlignment="1">
      <alignment horizontal="center"/>
    </xf>
    <xf numFmtId="44" fontId="5" fillId="3" borderId="4" xfId="17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44" fontId="5" fillId="0" borderId="7" xfId="17" applyFont="1" applyBorder="1" applyAlignment="1" applyProtection="1">
      <alignment horizontal="center"/>
      <protection locked="0"/>
    </xf>
    <xf numFmtId="9" fontId="5" fillId="0" borderId="7" xfId="20" applyFont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4" fontId="5" fillId="3" borderId="0" xfId="0" applyNumberFormat="1" applyFont="1" applyFill="1" applyAlignment="1">
      <alignment/>
    </xf>
    <xf numFmtId="44" fontId="5" fillId="0" borderId="7" xfId="17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/>
    </xf>
    <xf numFmtId="44" fontId="5" fillId="3" borderId="7" xfId="17" applyFont="1" applyFill="1" applyBorder="1" applyAlignment="1" applyProtection="1">
      <alignment horizontal="center"/>
      <protection/>
    </xf>
    <xf numFmtId="182" fontId="16" fillId="5" borderId="4" xfId="0" applyNumberFormat="1" applyFont="1" applyFill="1" applyBorder="1" applyAlignment="1" applyProtection="1">
      <alignment horizontal="center"/>
      <protection/>
    </xf>
    <xf numFmtId="180" fontId="5" fillId="3" borderId="4" xfId="0" applyNumberFormat="1" applyFont="1" applyFill="1" applyBorder="1" applyAlignment="1" applyProtection="1">
      <alignment horizontal="center"/>
      <protection/>
    </xf>
    <xf numFmtId="8" fontId="5" fillId="3" borderId="4" xfId="17" applyNumberFormat="1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14" fillId="2" borderId="2" xfId="0" applyFont="1" applyFill="1" applyBorder="1" applyAlignment="1" applyProtection="1">
      <alignment horizontal="center"/>
      <protection/>
    </xf>
    <xf numFmtId="0" fontId="5" fillId="6" borderId="3" xfId="0" applyFont="1" applyFill="1" applyBorder="1" applyAlignment="1" applyProtection="1">
      <alignment horizontal="center"/>
      <protection/>
    </xf>
    <xf numFmtId="0" fontId="5" fillId="6" borderId="5" xfId="0" applyFont="1" applyFill="1" applyBorder="1" applyAlignment="1" applyProtection="1">
      <alignment horizontal="center"/>
      <protection/>
    </xf>
    <xf numFmtId="0" fontId="5" fillId="6" borderId="6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 horizontal="center"/>
      <protection/>
    </xf>
    <xf numFmtId="182" fontId="16" fillId="5" borderId="9" xfId="0" applyNumberFormat="1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4" fillId="9" borderId="10" xfId="0" applyFont="1" applyFill="1" applyBorder="1" applyAlignment="1" applyProtection="1">
      <alignment horizontal="center"/>
      <protection/>
    </xf>
    <xf numFmtId="0" fontId="4" fillId="9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>
      <alignment horizontal="center"/>
    </xf>
    <xf numFmtId="44" fontId="5" fillId="0" borderId="4" xfId="17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Holden Berlina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9159703"/>
        <c:axId val="38219600"/>
      </c:lineChart>
      <c:catAx>
        <c:axId val="19159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19600"/>
        <c:crosses val="autoZero"/>
        <c:auto val="1"/>
        <c:lblOffset val="100"/>
        <c:noMultiLvlLbl val="0"/>
      </c:catAx>
      <c:valAx>
        <c:axId val="38219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59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Land Cruiser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5611041"/>
        <c:axId val="7846186"/>
      </c:line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6186"/>
        <c:crosses val="autoZero"/>
        <c:auto val="1"/>
        <c:lblOffset val="100"/>
        <c:noMultiLvlLbl val="0"/>
      </c:catAx>
      <c:valAx>
        <c:axId val="784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1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Holden Berlina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3506811"/>
        <c:axId val="31561300"/>
      </c:lineChart>
      <c:catAx>
        <c:axId val="350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1300"/>
        <c:crosses val="autoZero"/>
        <c:auto val="1"/>
        <c:lblOffset val="100"/>
        <c:noMultiLvlLbl val="0"/>
      </c:catAx>
      <c:valAx>
        <c:axId val="31561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6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Mazda 323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5616245"/>
        <c:axId val="6328478"/>
      </c:line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478"/>
        <c:crosses val="autoZero"/>
        <c:auto val="1"/>
        <c:lblOffset val="100"/>
        <c:noMultiLvlLbl val="0"/>
      </c:catAx>
      <c:valAx>
        <c:axId val="632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16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Subaru Forester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6956303"/>
        <c:axId val="42844680"/>
      </c:lineChart>
      <c:catAx>
        <c:axId val="5695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4680"/>
        <c:crosses val="autoZero"/>
        <c:auto val="1"/>
        <c:lblOffset val="100"/>
        <c:noMultiLvlLbl val="0"/>
      </c:catAx>
      <c:valAx>
        <c:axId val="42844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6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Corolla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0057801"/>
        <c:axId val="47867026"/>
      </c:line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7026"/>
        <c:crosses val="autoZero"/>
        <c:auto val="1"/>
        <c:lblOffset val="100"/>
        <c:noMultiLvlLbl val="0"/>
      </c:catAx>
      <c:valAx>
        <c:axId val="4786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5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Land Cruiser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8150051"/>
        <c:axId val="52023868"/>
      </c:line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3868"/>
        <c:crosses val="autoZero"/>
        <c:auto val="1"/>
        <c:lblOffset val="100"/>
        <c:noMultiLvlLbl val="0"/>
      </c:catAx>
      <c:valAx>
        <c:axId val="5202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Mazda 323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8432081"/>
        <c:axId val="8779866"/>
      </c:lineChart>
      <c:catAx>
        <c:axId val="8432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9866"/>
        <c:crosses val="autoZero"/>
        <c:auto val="1"/>
        <c:lblOffset val="100"/>
        <c:noMultiLvlLbl val="0"/>
      </c:catAx>
      <c:valAx>
        <c:axId val="8779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32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Subaru Forester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1909931"/>
        <c:axId val="40080516"/>
      </c:lineChart>
      <c:catAx>
        <c:axId val="119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0516"/>
        <c:crosses val="autoZero"/>
        <c:auto val="1"/>
        <c:lblOffset val="100"/>
        <c:noMultiLvlLbl val="0"/>
      </c:catAx>
      <c:valAx>
        <c:axId val="40080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Corolla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5180325"/>
        <c:axId val="25296334"/>
      </c:lineChart>
      <c:catAx>
        <c:axId val="251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96334"/>
        <c:crosses val="autoZero"/>
        <c:auto val="1"/>
        <c:lblOffset val="100"/>
        <c:noMultiLvlLbl val="0"/>
      </c:catAx>
      <c:valAx>
        <c:axId val="25296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Land Cruiser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6340415"/>
        <c:axId val="35737144"/>
      </c:lineChart>
      <c:catAx>
        <c:axId val="2634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7144"/>
        <c:crosses val="autoZero"/>
        <c:auto val="1"/>
        <c:lblOffset val="100"/>
        <c:noMultiLvlLbl val="0"/>
      </c:catAx>
      <c:valAx>
        <c:axId val="3573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0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Holden Berlina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#REF!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3198841"/>
        <c:axId val="9027522"/>
      </c:lineChart>
      <c:catAx>
        <c:axId val="53198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7522"/>
        <c:crosses val="autoZero"/>
        <c:auto val="1"/>
        <c:lblOffset val="100"/>
        <c:noMultiLvlLbl val="0"/>
      </c:catAx>
      <c:valAx>
        <c:axId val="9027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8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Mazda 323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4138835"/>
        <c:axId val="60140652"/>
      </c:lineChart>
      <c:catAx>
        <c:axId val="1413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40652"/>
        <c:crosses val="autoZero"/>
        <c:auto val="1"/>
        <c:lblOffset val="100"/>
        <c:noMultiLvlLbl val="0"/>
      </c:catAx>
      <c:valAx>
        <c:axId val="60140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3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Subaru Forester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394957"/>
        <c:axId val="39554614"/>
      </c:lineChart>
      <c:catAx>
        <c:axId val="439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4614"/>
        <c:crosses val="autoZero"/>
        <c:auto val="1"/>
        <c:lblOffset val="100"/>
        <c:noMultiLvlLbl val="0"/>
      </c:catAx>
      <c:valAx>
        <c:axId val="3955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Toyota Corolla Values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New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Advertised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Trade-In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Dep'n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0447207"/>
        <c:axId val="49807136"/>
      </c:line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7136"/>
        <c:crosses val="autoZero"/>
        <c:auto val="1"/>
        <c:lblOffset val="100"/>
        <c:noMultiLvlLbl val="0"/>
      </c:catAx>
      <c:valAx>
        <c:axId val="4980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47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jpeg" /><Relationship Id="rId17" Type="http://schemas.openxmlformats.org/officeDocument/2006/relationships/hyperlink" Target="http://www.simplybudgets.com.au/" TargetMode="External" /><Relationship Id="rId18" Type="http://schemas.openxmlformats.org/officeDocument/2006/relationships/hyperlink" Target="http://www.simplybudgets.com.a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5" name="Chart 5"/>
        <xdr:cNvGraphicFramePr/>
      </xdr:nvGraphicFramePr>
      <xdr:xfrm>
        <a:off x="2400300" y="3752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6" name="Chart 6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7" name="Chart 7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0" name="Chart 10"/>
        <xdr:cNvGraphicFramePr/>
      </xdr:nvGraphicFramePr>
      <xdr:xfrm>
        <a:off x="2400300" y="56769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323850</xdr:colOff>
      <xdr:row>1</xdr:row>
      <xdr:rowOff>19050</xdr:rowOff>
    </xdr:from>
    <xdr:to>
      <xdr:col>8</xdr:col>
      <xdr:colOff>514350</xdr:colOff>
      <xdr:row>2</xdr:row>
      <xdr:rowOff>133350</xdr:rowOff>
    </xdr:to>
    <xdr:sp>
      <xdr:nvSpPr>
        <xdr:cNvPr id="11" name="AutoShape 21"/>
        <xdr:cNvSpPr>
          <a:spLocks/>
        </xdr:cNvSpPr>
      </xdr:nvSpPr>
      <xdr:spPr>
        <a:xfrm>
          <a:off x="933450" y="180975"/>
          <a:ext cx="66865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THE 1 Step Backwards - 2 Steps Forwards Calculator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2" name="Chart 37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3" name="Chart 38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4" name="Chart 39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5" name="Chart 40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41"/>
        <xdr:cNvGraphicFramePr/>
      </xdr:nvGraphicFramePr>
      <xdr:xfrm>
        <a:off x="2400300" y="43053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3</xdr:col>
      <xdr:colOff>342900</xdr:colOff>
      <xdr:row>4</xdr:row>
      <xdr:rowOff>85725</xdr:rowOff>
    </xdr:from>
    <xdr:to>
      <xdr:col>6</xdr:col>
      <xdr:colOff>28575</xdr:colOff>
      <xdr:row>8</xdr:row>
      <xdr:rowOff>19050</xdr:rowOff>
    </xdr:to>
    <xdr:pic>
      <xdr:nvPicPr>
        <xdr:cNvPr id="17" name="Picture 53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05200" y="733425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6.8515625" style="0" customWidth="1"/>
    <col min="3" max="3" width="11.421875" style="0" bestFit="1" customWidth="1"/>
    <col min="4" max="4" width="5.57421875" style="0" customWidth="1"/>
    <col min="5" max="5" width="8.8515625" style="0" customWidth="1"/>
    <col min="6" max="6" width="7.7109375" style="0" customWidth="1"/>
    <col min="7" max="7" width="6.8515625" style="0" customWidth="1"/>
    <col min="8" max="8" width="30.140625" style="0" customWidth="1"/>
    <col min="9" max="9" width="11.28125" style="0" bestFit="1" customWidth="1"/>
  </cols>
  <sheetData>
    <row r="1" spans="1:24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3.5" thickBot="1">
      <c r="A5" s="8"/>
      <c r="B5" s="43" t="s">
        <v>18</v>
      </c>
      <c r="C5" s="43"/>
      <c r="D5" s="8"/>
      <c r="E5" s="8"/>
      <c r="F5" s="8"/>
      <c r="G5" s="8"/>
      <c r="H5" s="43" t="s">
        <v>19</v>
      </c>
      <c r="I5" s="4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6.5" thickBot="1">
      <c r="A6" s="8"/>
      <c r="B6" s="37" t="s">
        <v>3</v>
      </c>
      <c r="C6" s="38"/>
      <c r="D6" s="8"/>
      <c r="E6" s="8"/>
      <c r="F6" s="8"/>
      <c r="G6" s="8"/>
      <c r="H6" s="41" t="s">
        <v>13</v>
      </c>
      <c r="I6" s="4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3.5" thickBot="1">
      <c r="A7" s="8"/>
      <c r="B7" s="2" t="s">
        <v>11</v>
      </c>
      <c r="C7" s="9"/>
      <c r="D7" s="12" t="s">
        <v>27</v>
      </c>
      <c r="E7" s="8"/>
      <c r="F7" s="8"/>
      <c r="G7" s="8"/>
      <c r="H7" s="20" t="s">
        <v>25</v>
      </c>
      <c r="I7" s="19" t="e">
        <f>ABS(PMT(C9/12,C14,C28,0))</f>
        <v>#DIV/0!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3.5" thickBot="1">
      <c r="A8" s="8"/>
      <c r="B8" s="6"/>
      <c r="C8" s="7"/>
      <c r="D8" s="12"/>
      <c r="E8" s="8"/>
      <c r="F8" s="8"/>
      <c r="G8" s="8"/>
      <c r="H8" s="21"/>
      <c r="I8" s="2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3.5" thickBot="1">
      <c r="A9" s="8"/>
      <c r="B9" s="1" t="s">
        <v>6</v>
      </c>
      <c r="C9" s="10"/>
      <c r="D9" s="12" t="s">
        <v>27</v>
      </c>
      <c r="E9" s="8"/>
      <c r="F9" s="8"/>
      <c r="G9" s="8"/>
      <c r="H9" s="23" t="s">
        <v>14</v>
      </c>
      <c r="I9" s="19" t="e">
        <f>ABS((I7*C14)-C28)</f>
        <v>#DIV/0!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3.5" thickBot="1">
      <c r="A10" s="8"/>
      <c r="B10" s="6"/>
      <c r="C10" s="7"/>
      <c r="D10" s="12"/>
      <c r="E10" s="8"/>
      <c r="F10" s="8"/>
      <c r="G10" s="8"/>
      <c r="H10" s="21"/>
      <c r="I10" s="2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3.5" thickBot="1">
      <c r="A11" s="8"/>
      <c r="B11" s="2" t="s">
        <v>7</v>
      </c>
      <c r="C11" s="9"/>
      <c r="D11" s="12" t="s">
        <v>27</v>
      </c>
      <c r="E11" s="8"/>
      <c r="F11" s="8"/>
      <c r="G11" s="8"/>
      <c r="H11" s="24" t="s">
        <v>15</v>
      </c>
      <c r="I11" s="18" t="e">
        <f>C16-I9</f>
        <v>#DIV/0!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3.5" thickBot="1">
      <c r="A12" s="8"/>
      <c r="B12" s="6"/>
      <c r="C12" s="7"/>
      <c r="D12" s="12"/>
      <c r="E12" s="8"/>
      <c r="F12" s="8"/>
      <c r="G12" s="8"/>
      <c r="H12" s="21"/>
      <c r="I12" s="2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6.5" thickBot="1">
      <c r="A13" s="8"/>
      <c r="B13" s="37" t="s">
        <v>4</v>
      </c>
      <c r="C13" s="38"/>
      <c r="D13" s="12"/>
      <c r="E13" s="8"/>
      <c r="F13" s="8"/>
      <c r="G13" s="8"/>
      <c r="H13" s="25" t="s">
        <v>10</v>
      </c>
      <c r="I13" s="19" t="e">
        <f>I11-C24</f>
        <v>#DIV/0!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3.5" thickBot="1">
      <c r="A14" s="8"/>
      <c r="B14" s="2" t="s">
        <v>1</v>
      </c>
      <c r="C14" s="15" t="e">
        <f>ABS(NPER(C9/12,C11,(C7*-1),0))</f>
        <v>#DIV/0!</v>
      </c>
      <c r="D14" s="13"/>
      <c r="E14" s="8"/>
      <c r="F14" s="8"/>
      <c r="G14" s="8"/>
      <c r="H14" s="26"/>
      <c r="I14" s="27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6.5" customHeight="1" thickBot="1">
      <c r="A15" s="8"/>
      <c r="B15" s="6"/>
      <c r="C15" s="7"/>
      <c r="D15" s="12"/>
      <c r="E15" s="8"/>
      <c r="F15" s="8"/>
      <c r="G15" s="8"/>
      <c r="H15" s="28" t="s">
        <v>26</v>
      </c>
      <c r="I15" s="17" t="e">
        <f>IF(I14&lt;I13,"YES","NO")</f>
        <v>#DIV/0!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3.5" thickBot="1">
      <c r="A16" s="8"/>
      <c r="B16" s="3" t="s">
        <v>2</v>
      </c>
      <c r="C16" s="4" t="e">
        <f>ABS((C11*C14)-C7)</f>
        <v>#DIV/0!</v>
      </c>
      <c r="D16" s="12"/>
      <c r="E16" s="8"/>
      <c r="F16" s="8"/>
      <c r="G16" s="8"/>
      <c r="H16" s="29"/>
      <c r="I16" s="3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6.5" thickBot="1">
      <c r="A17" s="8"/>
      <c r="B17" s="6"/>
      <c r="C17" s="7"/>
      <c r="D17" s="12"/>
      <c r="E17" s="8"/>
      <c r="F17" s="8"/>
      <c r="G17" s="8"/>
      <c r="H17" s="41" t="s">
        <v>12</v>
      </c>
      <c r="I17" s="4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6.5" thickBot="1">
      <c r="A18" s="8"/>
      <c r="B18" s="39" t="s">
        <v>21</v>
      </c>
      <c r="C18" s="40"/>
      <c r="D18" s="12"/>
      <c r="E18" s="8"/>
      <c r="F18" s="8"/>
      <c r="G18" s="8"/>
      <c r="H18" s="20" t="s">
        <v>1</v>
      </c>
      <c r="I18" s="15" t="e">
        <f>ABS(NPER(C9/12,C11,(C28*-1),0))</f>
        <v>#DIV/0!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3.5" thickBot="1">
      <c r="A19" s="8"/>
      <c r="B19" s="3" t="s">
        <v>8</v>
      </c>
      <c r="C19" s="44"/>
      <c r="D19" s="12" t="s">
        <v>27</v>
      </c>
      <c r="E19" s="8"/>
      <c r="F19" s="8"/>
      <c r="G19" s="8"/>
      <c r="H19" s="21"/>
      <c r="I19" s="2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5" thickBot="1">
      <c r="A20" s="8"/>
      <c r="B20" s="6"/>
      <c r="C20" s="7"/>
      <c r="D20" s="12"/>
      <c r="E20" s="8"/>
      <c r="F20" s="8"/>
      <c r="G20" s="8"/>
      <c r="H20" s="24" t="s">
        <v>17</v>
      </c>
      <c r="I20" s="15" t="e">
        <f>C14-I18</f>
        <v>#DIV/0!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 thickBot="1">
      <c r="A21" s="8"/>
      <c r="B21" s="3" t="s">
        <v>22</v>
      </c>
      <c r="C21" s="44"/>
      <c r="D21" s="12" t="s">
        <v>27</v>
      </c>
      <c r="E21" s="8"/>
      <c r="F21" s="8"/>
      <c r="G21" s="8"/>
      <c r="H21" s="21"/>
      <c r="I21" s="2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 thickBot="1">
      <c r="A22" s="8"/>
      <c r="B22" s="33"/>
      <c r="C22" s="34"/>
      <c r="D22" s="8"/>
      <c r="E22" s="8"/>
      <c r="F22" s="8"/>
      <c r="G22" s="8"/>
      <c r="H22" s="23" t="s">
        <v>14</v>
      </c>
      <c r="I22" s="19" t="e">
        <f>ABS((C11*I18)-C28)</f>
        <v>#DIV/0!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6.5" thickBot="1">
      <c r="A23" s="8"/>
      <c r="B23" s="39" t="s">
        <v>5</v>
      </c>
      <c r="C23" s="40"/>
      <c r="D23" s="8"/>
      <c r="E23" s="8"/>
      <c r="F23" s="8"/>
      <c r="G23" s="8"/>
      <c r="H23" s="21"/>
      <c r="I23" s="2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3.5" thickBot="1">
      <c r="A24" s="8"/>
      <c r="B24" s="3" t="s">
        <v>9</v>
      </c>
      <c r="C24" s="5">
        <f>C19-C21</f>
        <v>0</v>
      </c>
      <c r="D24" s="8"/>
      <c r="E24" s="8"/>
      <c r="F24" s="8"/>
      <c r="G24" s="8"/>
      <c r="H24" s="31" t="s">
        <v>15</v>
      </c>
      <c r="I24" s="19" t="e">
        <f>C16-I22</f>
        <v>#DIV/0!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3.5" thickBot="1">
      <c r="A25" s="8"/>
      <c r="B25" s="6"/>
      <c r="C25" s="7"/>
      <c r="D25" s="8"/>
      <c r="E25" s="8"/>
      <c r="F25" s="8"/>
      <c r="G25" s="8"/>
      <c r="H25" s="21"/>
      <c r="I25" s="2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3.5" thickBot="1">
      <c r="A26" s="8"/>
      <c r="B26" s="11" t="s">
        <v>23</v>
      </c>
      <c r="C26" s="14">
        <v>0</v>
      </c>
      <c r="D26" s="12" t="s">
        <v>28</v>
      </c>
      <c r="E26" s="8"/>
      <c r="F26" s="8"/>
      <c r="G26" s="8"/>
      <c r="H26" s="25" t="s">
        <v>10</v>
      </c>
      <c r="I26" s="19" t="e">
        <f>I24-C24</f>
        <v>#DIV/0!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3.5" thickBot="1">
      <c r="A27" s="8"/>
      <c r="B27" s="35" t="s">
        <v>24</v>
      </c>
      <c r="C27" s="36"/>
      <c r="D27" s="8"/>
      <c r="E27" s="8"/>
      <c r="F27" s="8"/>
      <c r="G27" s="8"/>
      <c r="H27" s="26"/>
      <c r="I27" s="27"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5.75" thickBot="1">
      <c r="A28" s="8"/>
      <c r="B28" s="2" t="s">
        <v>16</v>
      </c>
      <c r="C28" s="16">
        <f>C7-(C21-C26)</f>
        <v>0</v>
      </c>
      <c r="D28" s="8"/>
      <c r="E28" s="8"/>
      <c r="F28" s="8"/>
      <c r="G28" s="8"/>
      <c r="H28" s="28" t="s">
        <v>26</v>
      </c>
      <c r="I28" s="32" t="e">
        <f>IF(I27&lt;I26,"YES","NO")</f>
        <v>#DIV/0!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3.5" thickBot="1">
      <c r="A29" s="8"/>
      <c r="B29" s="6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</sheetData>
  <sheetProtection password="DE40" sheet="1" objects="1" scenarios="1"/>
  <mergeCells count="10">
    <mergeCell ref="H6:I6"/>
    <mergeCell ref="H17:I17"/>
    <mergeCell ref="B5:C5"/>
    <mergeCell ref="H5:I5"/>
    <mergeCell ref="B22:C22"/>
    <mergeCell ref="B27:C27"/>
    <mergeCell ref="B6:C6"/>
    <mergeCell ref="B13:C13"/>
    <mergeCell ref="B18:C18"/>
    <mergeCell ref="B23:C23"/>
  </mergeCells>
  <conditionalFormatting sqref="I15 I28">
    <cfRule type="cellIs" priority="1" dxfId="0" operator="equal" stopIfTrue="1">
      <formula>"NO"</formula>
    </cfRule>
    <cfRule type="cellIs" priority="2" dxfId="1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2008-11-20T18:06:18Z</dcterms:created>
  <dcterms:modified xsi:type="dcterms:W3CDTF">2010-08-04T15:09:32Z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